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360" yWindow="0" windowWidth="13455" windowHeight="12810" activeTab="1"/>
  </bookViews>
  <sheets>
    <sheet name="Итог балл" sheetId="2" r:id="rId1"/>
    <sheet name="Итог. балл+ критерии" sheetId="4" r:id="rId2"/>
  </sheets>
  <definedNames>
    <definedName name="_xlnm._FilterDatabase" localSheetId="0" hidden="1">'Итог балл'!$A$4:$Q$4</definedName>
    <definedName name="_xlnm._FilterDatabase" localSheetId="1" hidden="1">'Итог. балл+ критерии'!$A$4:$AL$9</definedName>
  </definedNames>
  <calcPr calcId="145621"/>
</workbook>
</file>

<file path=xl/calcChain.xml><?xml version="1.0" encoding="utf-8"?>
<calcChain xmlns="http://schemas.openxmlformats.org/spreadsheetml/2006/main">
  <c r="N10" i="4" l="1"/>
  <c r="O10" i="4"/>
  <c r="P10" i="4"/>
  <c r="Q10" i="4"/>
  <c r="R10" i="4"/>
  <c r="S10" i="4"/>
  <c r="T10" i="4"/>
  <c r="U10" i="4"/>
  <c r="M10" i="4"/>
  <c r="T9" i="4" l="1"/>
  <c r="T8" i="4"/>
  <c r="T7" i="4"/>
  <c r="T6" i="4"/>
  <c r="T5" i="4"/>
  <c r="R7" i="4" l="1"/>
  <c r="R6" i="4"/>
  <c r="U6" i="4" s="1"/>
  <c r="R8" i="4"/>
  <c r="R9" i="4"/>
  <c r="U7" i="4" l="1"/>
  <c r="R5" i="4"/>
  <c r="U9" i="4"/>
  <c r="U8" i="4"/>
  <c r="V6" i="4" l="1"/>
  <c r="V8" i="4"/>
  <c r="S9" i="4"/>
  <c r="S8" i="4"/>
  <c r="S5" i="4"/>
  <c r="S6" i="4"/>
  <c r="S7" i="4"/>
  <c r="V9" i="4"/>
  <c r="V7" i="4"/>
  <c r="V5" i="4"/>
  <c r="U5" i="4"/>
</calcChain>
</file>

<file path=xl/sharedStrings.xml><?xml version="1.0" encoding="utf-8"?>
<sst xmlns="http://schemas.openxmlformats.org/spreadsheetml/2006/main" count="139" uniqueCount="49">
  <si>
    <t>нет</t>
  </si>
  <si>
    <t>есть</t>
  </si>
  <si>
    <t xml:space="preserve">есть </t>
  </si>
  <si>
    <t>Село</t>
  </si>
  <si>
    <t>623855, Свердловская область, Ирбитский район, пгт Пионерский, ул. Ожиганова, д. 2</t>
  </si>
  <si>
    <t>МАУ ДО ИРДШИ</t>
  </si>
  <si>
    <t>Ирбитское МО</t>
  </si>
  <si>
    <t>623836, Свердловская область, Ирбитский район, д. Фомина, ул. Советская, д. 63</t>
  </si>
  <si>
    <t>МОУ ДО “ДЭЦ”</t>
  </si>
  <si>
    <t>623847, Свердловская область, Ирбитский район, п. Зайково, ул. Коммунистическая, д. 171</t>
  </si>
  <si>
    <t>МАУ ДО ЗДМШ</t>
  </si>
  <si>
    <t>623836, Свердловская область, Ирбитский район, д. Фомина, ул. 60 лет Октября, д. 36</t>
  </si>
  <si>
    <t>МОУ ДО Спортивная школа "Уралец"</t>
  </si>
  <si>
    <t>623847, Свердловская область, Ирбитский район, п. Зайково, ул. Коммунистическая, д. 189</t>
  </si>
  <si>
    <t>МОУ ДО “ЦВР”</t>
  </si>
  <si>
    <t>Разница между макимальым и итоговым баллами ОО</t>
  </si>
  <si>
    <t>Максимальное значение</t>
  </si>
  <si>
    <t>Среднее значение итоговой оценки в Свердловской области</t>
  </si>
  <si>
    <t>Итоговое значение по организации образования:</t>
  </si>
  <si>
    <t xml:space="preserve">Адрес
</t>
  </si>
  <si>
    <t xml:space="preserve">Сокращенное наименование ОО </t>
  </si>
  <si>
    <t>Полное наименование ОО</t>
  </si>
  <si>
    <t xml:space="preserve">ИНН
</t>
  </si>
  <si>
    <t>Организационно-правовая форма ОО</t>
  </si>
  <si>
    <t xml:space="preserve"> Муниципальное образование (АТЕ)
</t>
  </si>
  <si>
    <t xml:space="preserve">Учредитель
</t>
  </si>
  <si>
    <t>Город/село</t>
  </si>
  <si>
    <t>№п.п.</t>
  </si>
  <si>
    <t>Организация находится в объекте культурного наследия
да/нет
(обоснование для особого расчета по п 3.1)</t>
  </si>
  <si>
    <t>Документ подтверждающий невозможность установления парковки для инвалидов
есть/нет
(обоснование для особого расчета по п 3.1)</t>
  </si>
  <si>
    <t>СПРАВКА об отсутствии обучающихся с ОВЗ/адаптированных образовательных программ
есть/нет
(обоснование для особого расчета по п 3.2)</t>
  </si>
  <si>
    <t>Мунципальное</t>
  </si>
  <si>
    <t>Управление образования Ирбитского муниципального образования.</t>
  </si>
  <si>
    <t>Муниципальное образовательное учреждение дополнительного образования "Центр внешкольной работы"</t>
  </si>
  <si>
    <t>Управление образования Ирбитского муниципального образования</t>
  </si>
  <si>
    <t>Муниципальное образовательное учреждение дополнительного образования Детско-юношеская спортивная школа
Муниципальное образовательное учреждение дополнительного образования Спортивная школа "Уралец"</t>
  </si>
  <si>
    <t>Администрация Ирбитского муниципального образования в лице Управления культуры Ирбитского муниципального образования</t>
  </si>
  <si>
    <t>Муниципальное автономное учреждение дополнительного образования "Зайковская детская музыкальная школа"</t>
  </si>
  <si>
    <t>Администрация Ирбитского муниципального образования</t>
  </si>
  <si>
    <t>Муниципальное образовательное учреждение дополнительного образования «Детский экологический центр»</t>
  </si>
  <si>
    <t>Муниципальное автономное учреждение дополнительного образования «Ирбитская районная детская школа искусств»</t>
  </si>
  <si>
    <t>Муниципальное</t>
  </si>
  <si>
    <t>Итого по критерию 1</t>
  </si>
  <si>
    <t>Итого по критерию 2</t>
  </si>
  <si>
    <t>Итого по критерию 3</t>
  </si>
  <si>
    <t>Итого по критерию 4</t>
  </si>
  <si>
    <t>Итого по критерию 5</t>
  </si>
  <si>
    <t>Место в общем рейтинге по району</t>
  </si>
  <si>
    <t>Место в общем рейтинге по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</si>
</sst>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61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2"/>
      <name val="Liberation Serif"/>
      <family val="1"/>
      <charset val="204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8" fillId="0" borderId="0"/>
    <xf numFmtId="0" fontId="4" fillId="0" borderId="0"/>
  </cellStyleXfs>
  <cellXfs count="52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 applyFill="1"/>
    <xf numFmtId="0" fontId="1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2" fontId="0" fillId="0" borderId="0" xfId="0" applyNumberFormat="1" applyFill="1"/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D1" zoomScale="85" zoomScaleNormal="85" workbookViewId="0">
      <selection activeCell="M1" sqref="M1:Q9"/>
    </sheetView>
  </sheetViews>
  <sheetFormatPr defaultRowHeight="85.5" customHeight="1" x14ac:dyDescent="0.25"/>
  <cols>
    <col min="1" max="1" width="6.28515625" style="1" customWidth="1"/>
    <col min="2" max="4" width="18.28515625" style="1" customWidth="1"/>
    <col min="5" max="5" width="7.42578125" style="1" customWidth="1"/>
    <col min="6" max="6" width="15.28515625" style="1" customWidth="1"/>
    <col min="7" max="7" width="15.140625" style="1" customWidth="1"/>
    <col min="8" max="8" width="15.5703125" style="1" customWidth="1"/>
    <col min="9" max="9" width="13.28515625" style="1" customWidth="1"/>
    <col min="10" max="10" width="32.5703125" style="1" customWidth="1"/>
    <col min="11" max="11" width="20.7109375" style="1" customWidth="1"/>
    <col min="12" max="12" width="19.85546875" style="1" customWidth="1"/>
    <col min="14" max="16" width="9.140625" style="15"/>
  </cols>
  <sheetData>
    <row r="1" spans="1:17" ht="64.5" customHeight="1" x14ac:dyDescent="0.25">
      <c r="A1" s="41" t="s">
        <v>27</v>
      </c>
      <c r="B1" s="41" t="s">
        <v>28</v>
      </c>
      <c r="C1" s="41" t="s">
        <v>29</v>
      </c>
      <c r="D1" s="41" t="s">
        <v>30</v>
      </c>
      <c r="E1" s="41" t="s">
        <v>26</v>
      </c>
      <c r="F1" s="41" t="s">
        <v>25</v>
      </c>
      <c r="G1" s="41" t="s">
        <v>24</v>
      </c>
      <c r="H1" s="44" t="s">
        <v>23</v>
      </c>
      <c r="I1" s="41" t="s">
        <v>22</v>
      </c>
      <c r="J1" s="41" t="s">
        <v>21</v>
      </c>
      <c r="K1" s="41" t="s">
        <v>20</v>
      </c>
      <c r="L1" s="41" t="s">
        <v>19</v>
      </c>
      <c r="M1" s="37" t="s">
        <v>18</v>
      </c>
      <c r="N1" s="38" t="s">
        <v>17</v>
      </c>
      <c r="O1" s="39" t="s">
        <v>16</v>
      </c>
      <c r="P1" s="39" t="s">
        <v>15</v>
      </c>
      <c r="Q1" s="40" t="s">
        <v>48</v>
      </c>
    </row>
    <row r="2" spans="1:17" ht="57" customHeight="1" x14ac:dyDescent="0.25">
      <c r="A2" s="42"/>
      <c r="B2" s="42"/>
      <c r="C2" s="42"/>
      <c r="D2" s="42"/>
      <c r="E2" s="42"/>
      <c r="F2" s="42"/>
      <c r="G2" s="42"/>
      <c r="H2" s="45"/>
      <c r="I2" s="42"/>
      <c r="J2" s="42"/>
      <c r="K2" s="42"/>
      <c r="L2" s="42"/>
      <c r="M2" s="37"/>
      <c r="N2" s="38"/>
      <c r="O2" s="39"/>
      <c r="P2" s="39"/>
      <c r="Q2" s="40"/>
    </row>
    <row r="3" spans="1:17" ht="30" customHeight="1" x14ac:dyDescent="0.25">
      <c r="A3" s="43"/>
      <c r="B3" s="43"/>
      <c r="C3" s="43"/>
      <c r="D3" s="43"/>
      <c r="E3" s="43"/>
      <c r="F3" s="43"/>
      <c r="G3" s="43"/>
      <c r="H3" s="46"/>
      <c r="I3" s="43"/>
      <c r="J3" s="43"/>
      <c r="K3" s="43"/>
      <c r="L3" s="43"/>
      <c r="M3" s="37"/>
      <c r="N3" s="38"/>
      <c r="O3" s="39"/>
      <c r="P3" s="39"/>
      <c r="Q3" s="40"/>
    </row>
    <row r="4" spans="1:17" ht="21.75" customHeight="1" x14ac:dyDescent="0.25">
      <c r="A4" s="5"/>
      <c r="B4" s="6"/>
      <c r="C4" s="6"/>
      <c r="D4" s="6"/>
      <c r="E4" s="5"/>
      <c r="F4" s="7"/>
      <c r="G4" s="7"/>
      <c r="H4" s="4"/>
      <c r="I4" s="7"/>
      <c r="J4" s="7"/>
      <c r="K4" s="7"/>
      <c r="L4" s="7"/>
      <c r="M4" s="22"/>
      <c r="N4" s="24"/>
      <c r="O4" s="12"/>
      <c r="P4" s="12"/>
      <c r="Q4" s="22"/>
    </row>
    <row r="5" spans="1:17" ht="85.5" customHeight="1" x14ac:dyDescent="0.25">
      <c r="A5" s="8">
        <v>1</v>
      </c>
      <c r="B5" s="9" t="s">
        <v>0</v>
      </c>
      <c r="C5" s="10" t="s">
        <v>0</v>
      </c>
      <c r="D5" s="13" t="s">
        <v>1</v>
      </c>
      <c r="E5" s="3" t="s">
        <v>3</v>
      </c>
      <c r="F5" s="8" t="s">
        <v>32</v>
      </c>
      <c r="G5" s="8" t="s">
        <v>6</v>
      </c>
      <c r="H5" s="11" t="s">
        <v>31</v>
      </c>
      <c r="I5" s="8">
        <v>6611006173</v>
      </c>
      <c r="J5" s="2" t="s">
        <v>33</v>
      </c>
      <c r="K5" s="8" t="s">
        <v>14</v>
      </c>
      <c r="L5" s="8" t="s">
        <v>13</v>
      </c>
      <c r="M5" s="25">
        <v>95.991670742642867</v>
      </c>
      <c r="N5" s="26">
        <v>92.809555026862185</v>
      </c>
      <c r="O5" s="27">
        <v>100</v>
      </c>
      <c r="P5" s="28">
        <v>4.0083292573571327</v>
      </c>
      <c r="Q5" s="29">
        <v>94</v>
      </c>
    </row>
    <row r="6" spans="1:17" ht="120.75" customHeight="1" x14ac:dyDescent="0.25">
      <c r="A6" s="8">
        <v>2</v>
      </c>
      <c r="B6" s="9" t="s">
        <v>1</v>
      </c>
      <c r="C6" s="9" t="s">
        <v>2</v>
      </c>
      <c r="D6" s="12" t="s">
        <v>0</v>
      </c>
      <c r="E6" s="3" t="s">
        <v>3</v>
      </c>
      <c r="F6" s="8" t="s">
        <v>34</v>
      </c>
      <c r="G6" s="8" t="s">
        <v>6</v>
      </c>
      <c r="H6" s="11" t="s">
        <v>31</v>
      </c>
      <c r="I6" s="8">
        <v>6611006180</v>
      </c>
      <c r="J6" s="2" t="s">
        <v>35</v>
      </c>
      <c r="K6" s="8" t="s">
        <v>12</v>
      </c>
      <c r="L6" s="8" t="s">
        <v>11</v>
      </c>
      <c r="M6" s="25">
        <v>97.535948072582798</v>
      </c>
      <c r="N6" s="26">
        <v>92.809555026862185</v>
      </c>
      <c r="O6" s="27">
        <v>100</v>
      </c>
      <c r="P6" s="28">
        <v>2.4640519274172021</v>
      </c>
      <c r="Q6" s="29">
        <v>42</v>
      </c>
    </row>
    <row r="7" spans="1:17" ht="85.5" customHeight="1" x14ac:dyDescent="0.25">
      <c r="A7" s="8">
        <v>3</v>
      </c>
      <c r="B7" s="9" t="s">
        <v>0</v>
      </c>
      <c r="C7" s="10" t="s">
        <v>1</v>
      </c>
      <c r="D7" s="13" t="s">
        <v>1</v>
      </c>
      <c r="E7" s="3" t="s">
        <v>3</v>
      </c>
      <c r="F7" s="8" t="s">
        <v>36</v>
      </c>
      <c r="G7" s="8" t="s">
        <v>6</v>
      </c>
      <c r="H7" s="11" t="s">
        <v>31</v>
      </c>
      <c r="I7" s="8">
        <v>6611007561</v>
      </c>
      <c r="J7" s="2" t="s">
        <v>37</v>
      </c>
      <c r="K7" s="8" t="s">
        <v>10</v>
      </c>
      <c r="L7" s="8" t="s">
        <v>9</v>
      </c>
      <c r="M7" s="25">
        <v>97.152087114337562</v>
      </c>
      <c r="N7" s="26">
        <v>92.809555026862185</v>
      </c>
      <c r="O7" s="27">
        <v>100</v>
      </c>
      <c r="P7" s="28">
        <v>2.8479128856624385</v>
      </c>
      <c r="Q7" s="29">
        <v>59</v>
      </c>
    </row>
    <row r="8" spans="1:17" ht="85.5" customHeight="1" x14ac:dyDescent="0.25">
      <c r="A8" s="8">
        <v>4</v>
      </c>
      <c r="B8" s="9" t="s">
        <v>0</v>
      </c>
      <c r="C8" s="10" t="s">
        <v>0</v>
      </c>
      <c r="D8" s="9" t="s">
        <v>2</v>
      </c>
      <c r="E8" s="3" t="s">
        <v>3</v>
      </c>
      <c r="F8" s="8" t="s">
        <v>38</v>
      </c>
      <c r="G8" s="8" t="s">
        <v>6</v>
      </c>
      <c r="H8" s="11" t="s">
        <v>31</v>
      </c>
      <c r="I8" s="8">
        <v>6611012699</v>
      </c>
      <c r="J8" s="2" t="s">
        <v>39</v>
      </c>
      <c r="K8" s="8" t="s">
        <v>8</v>
      </c>
      <c r="L8" s="8" t="s">
        <v>7</v>
      </c>
      <c r="M8" s="25">
        <v>97.824260784403279</v>
      </c>
      <c r="N8" s="26">
        <v>92.809555026862185</v>
      </c>
      <c r="O8" s="27">
        <v>100</v>
      </c>
      <c r="P8" s="28">
        <v>2.175739215596721</v>
      </c>
      <c r="Q8" s="29">
        <v>31</v>
      </c>
    </row>
    <row r="9" spans="1:17" ht="85.5" customHeight="1" x14ac:dyDescent="0.25">
      <c r="A9" s="8">
        <v>5</v>
      </c>
      <c r="B9" s="9" t="s">
        <v>0</v>
      </c>
      <c r="C9" s="10" t="s">
        <v>0</v>
      </c>
      <c r="D9" s="14" t="s">
        <v>1</v>
      </c>
      <c r="E9" s="3" t="s">
        <v>3</v>
      </c>
      <c r="F9" s="8" t="s">
        <v>36</v>
      </c>
      <c r="G9" s="8" t="s">
        <v>6</v>
      </c>
      <c r="H9" s="11" t="s">
        <v>31</v>
      </c>
      <c r="I9" s="8">
        <v>6642003528</v>
      </c>
      <c r="J9" s="2" t="s">
        <v>40</v>
      </c>
      <c r="K9" s="8" t="s">
        <v>5</v>
      </c>
      <c r="L9" s="8" t="s">
        <v>4</v>
      </c>
      <c r="M9" s="25">
        <v>89.41853829142056</v>
      </c>
      <c r="N9" s="26">
        <v>92.809555026862185</v>
      </c>
      <c r="O9" s="27">
        <v>100</v>
      </c>
      <c r="P9" s="28">
        <v>10.58146170857944</v>
      </c>
      <c r="Q9" s="29">
        <v>293</v>
      </c>
    </row>
  </sheetData>
  <autoFilter ref="A4:Q4">
    <sortState ref="A5:Q378">
      <sortCondition ref="I4"/>
    </sortState>
  </autoFilter>
  <mergeCells count="17"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M1:M3"/>
    <mergeCell ref="N1:N3"/>
    <mergeCell ref="O1:O3"/>
    <mergeCell ref="P1:P3"/>
    <mergeCell ref="Q1:Q3"/>
  </mergeCells>
  <conditionalFormatting sqref="M5:M9 E10:E1048576 H10:H1048576">
    <cfRule type="cellIs" dxfId="0" priority="2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0"/>
  <sheetViews>
    <sheetView tabSelected="1" topLeftCell="D1" zoomScale="70" zoomScaleNormal="70" workbookViewId="0">
      <selection activeCell="P8" sqref="P8"/>
    </sheetView>
  </sheetViews>
  <sheetFormatPr defaultRowHeight="15" x14ac:dyDescent="0.25"/>
  <cols>
    <col min="1" max="1" width="9" style="15" customWidth="1"/>
    <col min="2" max="2" width="11.7109375" style="15" customWidth="1"/>
    <col min="3" max="3" width="10.42578125" style="15" customWidth="1"/>
    <col min="4" max="4" width="11.7109375" style="15" customWidth="1"/>
    <col min="5" max="5" width="7.42578125" style="15" customWidth="1"/>
    <col min="6" max="6" width="15.85546875" style="15" customWidth="1"/>
    <col min="7" max="7" width="15.140625" style="15" customWidth="1"/>
    <col min="8" max="8" width="15.5703125" style="15" customWidth="1"/>
    <col min="9" max="9" width="13.28515625" style="15" customWidth="1"/>
    <col min="10" max="11" width="21.85546875" style="15" customWidth="1"/>
    <col min="12" max="16" width="13.7109375" style="15" customWidth="1"/>
    <col min="17" max="16384" width="9.140625" style="15"/>
  </cols>
  <sheetData>
    <row r="1" spans="1:22" s="16" customFormat="1" ht="60.75" customHeight="1" x14ac:dyDescent="0.25">
      <c r="A1" s="41" t="s">
        <v>27</v>
      </c>
      <c r="B1" s="41" t="s">
        <v>28</v>
      </c>
      <c r="C1" s="41" t="s">
        <v>29</v>
      </c>
      <c r="D1" s="41" t="s">
        <v>30</v>
      </c>
      <c r="E1" s="41" t="s">
        <v>26</v>
      </c>
      <c r="F1" s="41" t="s">
        <v>25</v>
      </c>
      <c r="G1" s="41" t="s">
        <v>24</v>
      </c>
      <c r="H1" s="41" t="s">
        <v>23</v>
      </c>
      <c r="I1" s="41" t="s">
        <v>22</v>
      </c>
      <c r="J1" s="41" t="s">
        <v>21</v>
      </c>
      <c r="K1" s="41" t="s">
        <v>20</v>
      </c>
      <c r="L1" s="41" t="s">
        <v>19</v>
      </c>
      <c r="M1" s="48" t="s">
        <v>42</v>
      </c>
      <c r="N1" s="48" t="s">
        <v>43</v>
      </c>
      <c r="O1" s="48" t="s">
        <v>44</v>
      </c>
      <c r="P1" s="48" t="s">
        <v>45</v>
      </c>
      <c r="Q1" s="48" t="s">
        <v>46</v>
      </c>
      <c r="R1" s="47" t="s">
        <v>18</v>
      </c>
      <c r="S1" s="49" t="s">
        <v>17</v>
      </c>
      <c r="T1" s="50" t="s">
        <v>16</v>
      </c>
      <c r="U1" s="50" t="s">
        <v>15</v>
      </c>
      <c r="V1" s="47" t="s">
        <v>47</v>
      </c>
    </row>
    <row r="2" spans="1:22" s="16" customFormat="1" ht="25.1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8"/>
      <c r="N2" s="48"/>
      <c r="O2" s="48"/>
      <c r="P2" s="48"/>
      <c r="Q2" s="48"/>
      <c r="R2" s="47"/>
      <c r="S2" s="49"/>
      <c r="T2" s="50"/>
      <c r="U2" s="50"/>
      <c r="V2" s="47"/>
    </row>
    <row r="3" spans="1:22" s="16" customFormat="1" ht="148.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8"/>
      <c r="N3" s="48"/>
      <c r="O3" s="48"/>
      <c r="P3" s="48"/>
      <c r="Q3" s="48"/>
      <c r="R3" s="47"/>
      <c r="S3" s="49"/>
      <c r="T3" s="50"/>
      <c r="U3" s="50"/>
      <c r="V3" s="47"/>
    </row>
    <row r="4" spans="1:22" s="19" customFormat="1" ht="22.5" customHeight="1" x14ac:dyDescent="0.25">
      <c r="A4" s="5"/>
      <c r="B4" s="6"/>
      <c r="C4" s="6"/>
      <c r="D4" s="6"/>
      <c r="E4" s="5"/>
      <c r="F4" s="7"/>
      <c r="G4" s="7"/>
      <c r="H4" s="7"/>
      <c r="I4" s="7"/>
      <c r="J4" s="7"/>
      <c r="K4" s="7"/>
      <c r="L4" s="7"/>
      <c r="M4" s="17"/>
      <c r="N4" s="18"/>
      <c r="O4" s="18"/>
      <c r="P4" s="18"/>
      <c r="Q4" s="18"/>
      <c r="R4" s="23"/>
      <c r="S4" s="30"/>
      <c r="T4" s="31"/>
      <c r="U4" s="31"/>
      <c r="V4" s="23"/>
    </row>
    <row r="5" spans="1:22" ht="102.75" customHeight="1" x14ac:dyDescent="0.25">
      <c r="A5" s="8">
        <v>1</v>
      </c>
      <c r="B5" s="9" t="s">
        <v>0</v>
      </c>
      <c r="C5" s="10" t="s">
        <v>0</v>
      </c>
      <c r="D5" s="13" t="s">
        <v>1</v>
      </c>
      <c r="E5" s="9" t="s">
        <v>3</v>
      </c>
      <c r="F5" s="8" t="s">
        <v>32</v>
      </c>
      <c r="G5" s="8" t="s">
        <v>6</v>
      </c>
      <c r="H5" s="20" t="s">
        <v>41</v>
      </c>
      <c r="I5" s="8">
        <v>6611006173</v>
      </c>
      <c r="J5" s="8" t="s">
        <v>33</v>
      </c>
      <c r="K5" s="8" t="s">
        <v>14</v>
      </c>
      <c r="L5" s="8" t="s">
        <v>13</v>
      </c>
      <c r="M5" s="21">
        <v>96.129453003994456</v>
      </c>
      <c r="N5" s="21">
        <v>99.408983451536642</v>
      </c>
      <c r="O5" s="21">
        <v>87.545454545454547</v>
      </c>
      <c r="P5" s="21">
        <v>98.505668385987533</v>
      </c>
      <c r="Q5" s="21">
        <v>98.36879432624113</v>
      </c>
      <c r="R5" s="32">
        <f>AVERAGE(Q5,P5,O5,N5,M5)</f>
        <v>95.991670742642867</v>
      </c>
      <c r="S5" s="33">
        <f>AVERAGE($R$5:$R$9)</f>
        <v>95.584501001077413</v>
      </c>
      <c r="T5" s="34">
        <f>100</f>
        <v>100</v>
      </c>
      <c r="U5" s="35">
        <f>T5-R5</f>
        <v>4.0083292573571327</v>
      </c>
      <c r="V5" s="36">
        <f>COUNT(1/FREQUENCY(($R$5:$R$9&gt;R5)*$R$5:$R$9,$R$5:$R$9))</f>
        <v>4</v>
      </c>
    </row>
    <row r="6" spans="1:22" ht="102.75" customHeight="1" x14ac:dyDescent="0.25">
      <c r="A6" s="8">
        <v>2</v>
      </c>
      <c r="B6" s="9" t="s">
        <v>1</v>
      </c>
      <c r="C6" s="9" t="s">
        <v>2</v>
      </c>
      <c r="D6" s="12" t="s">
        <v>0</v>
      </c>
      <c r="E6" s="9" t="s">
        <v>3</v>
      </c>
      <c r="F6" s="8" t="s">
        <v>34</v>
      </c>
      <c r="G6" s="8" t="s">
        <v>6</v>
      </c>
      <c r="H6" s="20" t="s">
        <v>41</v>
      </c>
      <c r="I6" s="8">
        <v>6611006180</v>
      </c>
      <c r="J6" s="8" t="s">
        <v>35</v>
      </c>
      <c r="K6" s="8" t="s">
        <v>12</v>
      </c>
      <c r="L6" s="8" t="s">
        <v>11</v>
      </c>
      <c r="M6" s="21">
        <v>93.909935750608298</v>
      </c>
      <c r="N6" s="21">
        <v>98.337595907928389</v>
      </c>
      <c r="O6" s="21">
        <v>99.104477611940297</v>
      </c>
      <c r="P6" s="21">
        <v>98.731823164048237</v>
      </c>
      <c r="Q6" s="21">
        <v>97.595907928388755</v>
      </c>
      <c r="R6" s="32">
        <f>AVERAGE(Q6,P6,O6,N6,M6)</f>
        <v>97.535948072582798</v>
      </c>
      <c r="S6" s="33">
        <f>AVERAGE($R$5:$R$9)</f>
        <v>95.584501001077413</v>
      </c>
      <c r="T6" s="34">
        <f>100</f>
        <v>100</v>
      </c>
      <c r="U6" s="35">
        <f>T6-R6</f>
        <v>2.4640519274172021</v>
      </c>
      <c r="V6" s="36">
        <f>COUNT(1/FREQUENCY(($R$5:$R$9&gt;R6)*$R$5:$R$9,$R$5:$R$9))</f>
        <v>2</v>
      </c>
    </row>
    <row r="7" spans="1:22" ht="102.75" customHeight="1" x14ac:dyDescent="0.25">
      <c r="A7" s="8">
        <v>3</v>
      </c>
      <c r="B7" s="9" t="s">
        <v>0</v>
      </c>
      <c r="C7" s="10" t="s">
        <v>1</v>
      </c>
      <c r="D7" s="13" t="s">
        <v>1</v>
      </c>
      <c r="E7" s="9" t="s">
        <v>3</v>
      </c>
      <c r="F7" s="8" t="s">
        <v>36</v>
      </c>
      <c r="G7" s="8" t="s">
        <v>6</v>
      </c>
      <c r="H7" s="20" t="s">
        <v>41</v>
      </c>
      <c r="I7" s="8">
        <v>6611007561</v>
      </c>
      <c r="J7" s="8" t="s">
        <v>37</v>
      </c>
      <c r="K7" s="8" t="s">
        <v>10</v>
      </c>
      <c r="L7" s="8" t="s">
        <v>9</v>
      </c>
      <c r="M7" s="21">
        <v>97.023593466424686</v>
      </c>
      <c r="N7" s="21">
        <v>97.368421052631575</v>
      </c>
      <c r="O7" s="21">
        <v>94</v>
      </c>
      <c r="P7" s="21">
        <v>98.94736842105263</v>
      </c>
      <c r="Q7" s="21">
        <v>98.421052631578931</v>
      </c>
      <c r="R7" s="32">
        <f>AVERAGE(Q7,P7,O7,N7,M7)</f>
        <v>97.152087114337562</v>
      </c>
      <c r="S7" s="33">
        <f>AVERAGE($R$5:$R$9)</f>
        <v>95.584501001077413</v>
      </c>
      <c r="T7" s="34">
        <f>100</f>
        <v>100</v>
      </c>
      <c r="U7" s="35">
        <f>T7-R7</f>
        <v>2.8479128856624385</v>
      </c>
      <c r="V7" s="36">
        <f>COUNT(1/FREQUENCY(($R$5:$R$9&gt;R7)*$R$5:$R$9,$R$5:$R$9))</f>
        <v>3</v>
      </c>
    </row>
    <row r="8" spans="1:22" ht="102.75" customHeight="1" x14ac:dyDescent="0.25">
      <c r="A8" s="8">
        <v>4</v>
      </c>
      <c r="B8" s="9" t="s">
        <v>0</v>
      </c>
      <c r="C8" s="10" t="s">
        <v>0</v>
      </c>
      <c r="D8" s="9" t="s">
        <v>2</v>
      </c>
      <c r="E8" s="9" t="s">
        <v>3</v>
      </c>
      <c r="F8" s="8" t="s">
        <v>38</v>
      </c>
      <c r="G8" s="8" t="s">
        <v>6</v>
      </c>
      <c r="H8" s="20" t="s">
        <v>41</v>
      </c>
      <c r="I8" s="8">
        <v>6611012699</v>
      </c>
      <c r="J8" s="8" t="s">
        <v>39</v>
      </c>
      <c r="K8" s="8" t="s">
        <v>8</v>
      </c>
      <c r="L8" s="8" t="s">
        <v>7</v>
      </c>
      <c r="M8" s="21">
        <v>97.518326254522577</v>
      </c>
      <c r="N8" s="21">
        <v>97.692307692307693</v>
      </c>
      <c r="O8" s="21">
        <v>98.064516129032256</v>
      </c>
      <c r="P8" s="21">
        <v>97.743589743589752</v>
      </c>
      <c r="Q8" s="21">
        <v>98.102564102564102</v>
      </c>
      <c r="R8" s="32">
        <f>AVERAGE(Q8,P8,O8,N8,M8)</f>
        <v>97.824260784403279</v>
      </c>
      <c r="S8" s="33">
        <f>AVERAGE($R$5:$R$9)</f>
        <v>95.584501001077413</v>
      </c>
      <c r="T8" s="34">
        <f>100</f>
        <v>100</v>
      </c>
      <c r="U8" s="35">
        <f>T8-R8</f>
        <v>2.175739215596721</v>
      </c>
      <c r="V8" s="36">
        <f>COUNT(1/FREQUENCY(($R$5:$R$9&gt;R8)*$R$5:$R$9,$R$5:$R$9))</f>
        <v>1</v>
      </c>
    </row>
    <row r="9" spans="1:22" ht="100.5" customHeight="1" x14ac:dyDescent="0.25">
      <c r="A9" s="8">
        <v>5</v>
      </c>
      <c r="B9" s="9" t="s">
        <v>0</v>
      </c>
      <c r="C9" s="10" t="s">
        <v>0</v>
      </c>
      <c r="D9" s="14" t="s">
        <v>1</v>
      </c>
      <c r="E9" s="9" t="s">
        <v>3</v>
      </c>
      <c r="F9" s="8" t="s">
        <v>36</v>
      </c>
      <c r="G9" s="8" t="s">
        <v>6</v>
      </c>
      <c r="H9" s="20" t="s">
        <v>41</v>
      </c>
      <c r="I9" s="8">
        <v>6642003528</v>
      </c>
      <c r="J9" s="8" t="s">
        <v>40</v>
      </c>
      <c r="K9" s="8" t="s">
        <v>5</v>
      </c>
      <c r="L9" s="8" t="s">
        <v>4</v>
      </c>
      <c r="M9" s="21">
        <v>91.993540586530685</v>
      </c>
      <c r="N9" s="21">
        <v>97.752808988764045</v>
      </c>
      <c r="O9" s="21">
        <v>64</v>
      </c>
      <c r="P9" s="21">
        <v>98.121622780684447</v>
      </c>
      <c r="Q9" s="21">
        <v>95.224719101123597</v>
      </c>
      <c r="R9" s="32">
        <f>AVERAGE(Q9,P9,O9,N9,M9)</f>
        <v>89.41853829142056</v>
      </c>
      <c r="S9" s="33">
        <f>AVERAGE($R$5:$R$9)</f>
        <v>95.584501001077413</v>
      </c>
      <c r="T9" s="34">
        <f>100</f>
        <v>100</v>
      </c>
      <c r="U9" s="35">
        <f>T9-R9</f>
        <v>10.58146170857944</v>
      </c>
      <c r="V9" s="36">
        <f>COUNT(1/FREQUENCY(($R$5:$R$9&gt;R9)*$R$5:$R$9,$R$5:$R$9))</f>
        <v>5</v>
      </c>
    </row>
    <row r="10" spans="1:22" x14ac:dyDescent="0.25">
      <c r="M10" s="51">
        <f>AVERAGE(M5:M9)</f>
        <v>95.314969812416138</v>
      </c>
      <c r="N10" s="51">
        <f t="shared" ref="N10:U10" si="0">AVERAGE(N5:N9)</f>
        <v>98.112023418633669</v>
      </c>
      <c r="O10" s="51">
        <f t="shared" si="0"/>
        <v>88.542889657285428</v>
      </c>
      <c r="P10" s="51">
        <f t="shared" si="0"/>
        <v>98.410014499072503</v>
      </c>
      <c r="Q10" s="51">
        <f t="shared" si="0"/>
        <v>97.5426076179793</v>
      </c>
      <c r="R10" s="51">
        <f t="shared" si="0"/>
        <v>95.584501001077413</v>
      </c>
      <c r="S10" s="51">
        <f t="shared" si="0"/>
        <v>95.584501001077413</v>
      </c>
      <c r="T10" s="51">
        <f t="shared" si="0"/>
        <v>100</v>
      </c>
      <c r="U10" s="51">
        <f t="shared" si="0"/>
        <v>4.4154989989225868</v>
      </c>
    </row>
  </sheetData>
  <autoFilter ref="A4:AL9">
    <sortState ref="A5:Z378">
      <sortCondition ref="I4:I378"/>
    </sortState>
  </autoFilter>
  <mergeCells count="22">
    <mergeCell ref="V1:V3"/>
    <mergeCell ref="P1:P3"/>
    <mergeCell ref="N1:N3"/>
    <mergeCell ref="O1:O3"/>
    <mergeCell ref="M1:M3"/>
    <mergeCell ref="Q1:Q3"/>
    <mergeCell ref="R1:R3"/>
    <mergeCell ref="S1:S3"/>
    <mergeCell ref="T1:T3"/>
    <mergeCell ref="U1:U3"/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 балл</vt:lpstr>
      <vt:lpstr>Итог. балл+ критерии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Metodist №11</cp:lastModifiedBy>
  <dcterms:created xsi:type="dcterms:W3CDTF">2023-11-08T06:26:07Z</dcterms:created>
  <dcterms:modified xsi:type="dcterms:W3CDTF">2023-12-28T11:31:47Z</dcterms:modified>
</cp:coreProperties>
</file>